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2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2" i="1" l="1"/>
  <c r="C72" i="1"/>
  <c r="C69" i="1"/>
  <c r="C65" i="1"/>
  <c r="C63" i="1"/>
  <c r="C59" i="1"/>
  <c r="C19" i="1"/>
  <c r="C18" i="1"/>
  <c r="C16" i="1"/>
</calcChain>
</file>

<file path=xl/sharedStrings.xml><?xml version="1.0" encoding="utf-8"?>
<sst xmlns="http://schemas.openxmlformats.org/spreadsheetml/2006/main" count="95" uniqueCount="94">
  <si>
    <t>ООО "ГРАДЪ"</t>
  </si>
  <si>
    <t>ИНН 4027137994</t>
  </si>
  <si>
    <t>КПП 402701001</t>
  </si>
  <si>
    <t>Адрес: г. Калуга, ул. Академическая, д. 8</t>
  </si>
  <si>
    <t>ОТЧЕТ</t>
  </si>
  <si>
    <t xml:space="preserve"> о выполнении договора управления </t>
  </si>
  <si>
    <t>за период с 01.01.2026 по 30.06.2026</t>
  </si>
  <si>
    <t>по МКД, расположенному по адресу: г. Калуга, бульвар Сиреневый, д. 14</t>
  </si>
  <si>
    <t>№ строки</t>
  </si>
  <si>
    <t>Показатель</t>
  </si>
  <si>
    <t>Сумма (руб.)</t>
  </si>
  <si>
    <t>Остатки на лицевом счете МКД</t>
  </si>
  <si>
    <t>Содержание</t>
  </si>
  <si>
    <t>1.</t>
  </si>
  <si>
    <t>Остаток по содержанию на начало периода</t>
  </si>
  <si>
    <t>2.</t>
  </si>
  <si>
    <t>Начислено  за содержание жилого помещения, всего:</t>
  </si>
  <si>
    <t>в том числе:</t>
  </si>
  <si>
    <t>за содержание жилого фонда</t>
  </si>
  <si>
    <t>3.</t>
  </si>
  <si>
    <t>Выполнено работ (оказано услуг) по содержанию общего имущества, всего:</t>
  </si>
  <si>
    <t>Влажная уборка лестничной клетки первого этажа</t>
  </si>
  <si>
    <t>Влажная уборка одного этажа</t>
  </si>
  <si>
    <t>Генеральная уборка 1 этаж</t>
  </si>
  <si>
    <t>Очистка кирпичных стен при входе в подъезд</t>
  </si>
  <si>
    <t>Очистка стен в подъезде от рекламных буклетов и объявлений (за кв.м)</t>
  </si>
  <si>
    <t>Мытье окон в местах общего пользования изнутри и снаружи без использования спецсредств</t>
  </si>
  <si>
    <t>Подметание земельного участка в летний период (с усовершенствованным покрытием)</t>
  </si>
  <si>
    <t>Уборка мусора с газона в летний период</t>
  </si>
  <si>
    <t>Очистка урн от мусора</t>
  </si>
  <si>
    <t>Очистка территории от наледи без обработки противогололедными реагентами (в течение месяца по необходимости)</t>
  </si>
  <si>
    <t>Посыпка территории песком или смесью песка с хлоридами (в течение месяца по необходимости)</t>
  </si>
  <si>
    <t>Покос травы триммером</t>
  </si>
  <si>
    <t>Уход за зелеными насаждениями</t>
  </si>
  <si>
    <t xml:space="preserve">Очистка омостки от травы </t>
  </si>
  <si>
    <t>Очистка кровли от мусора, грязи, листьев</t>
  </si>
  <si>
    <t>Проверка наличия тяги в дымовентиляционных каналах</t>
  </si>
  <si>
    <t>Осмотр системы холодного водоснабжения</t>
  </si>
  <si>
    <t>Осмотр системы канализации</t>
  </si>
  <si>
    <t>Осмотр системы водоотвода с крыши зданий</t>
  </si>
  <si>
    <t>Осмотр общедомовых электрических сетей и этажных щитков</t>
  </si>
  <si>
    <t>Осмотр электрической сети в технических помещениях</t>
  </si>
  <si>
    <t>Осмотр ВРУ вводных и этажных шкафов</t>
  </si>
  <si>
    <t>Осмотр общего имущества дома, находящегося в квартирах собственников</t>
  </si>
  <si>
    <t>Мехуборка придомовой территории (зимняя)</t>
  </si>
  <si>
    <t>Обслуживание лифтового хозяйства</t>
  </si>
  <si>
    <t>Окрашивание и ошкуривание стены НЗ16328.</t>
  </si>
  <si>
    <t>Проведена очистка входных групп от снега над 1-2 подъездами. 2ч НЗ14678</t>
  </si>
  <si>
    <t>Смена ламп 2 шт. 2 подъезд, 2 этаж НЗ 15634.</t>
  </si>
  <si>
    <t>Проведена ревизия канализации под кв.239 с разбором. Канализация в рабочем состоянии. 1ч НЗ 14629.</t>
  </si>
  <si>
    <t>Замена ламп освещения Е-27 2шт НЗ15221.</t>
  </si>
  <si>
    <t>Перерасчет за простой лифта (5 пас. 1 день)</t>
  </si>
  <si>
    <t>Произведена замена канализационного люка. Люк канализационный D585 зеленый 1шт. 2ч НЗ15275.</t>
  </si>
  <si>
    <t>Проведения технического освидетельствования лифта (лифтов)</t>
  </si>
  <si>
    <t>Ремонт замка тамбурной двери 5п. 1ч б/м НЗ 15149.</t>
  </si>
  <si>
    <t>Закрашивание надписей НЗ №15255.</t>
  </si>
  <si>
    <t>Ремонт ступеней 3 подъезд НЗ 15185.</t>
  </si>
  <si>
    <t>Перемонтаж стояковой магистрали в тех подполье НЗ16448.</t>
  </si>
  <si>
    <t>Прочистка ливнестоков НЗ16348.</t>
  </si>
  <si>
    <t>Куплены и установлены противоскользящие резиновые коврики в 1,2,5 подъездах НЗ 15358.</t>
  </si>
  <si>
    <t>4.</t>
  </si>
  <si>
    <t>Остаток  за содержание на конец период (без учета задолженности населения)</t>
  </si>
  <si>
    <t>5.</t>
  </si>
  <si>
    <t>Перерасчеты из-за ненадлежащего качества оказанных услуг и (или) выполненных работ по содержанию жилого помещения</t>
  </si>
  <si>
    <t>Текущий ремонт</t>
  </si>
  <si>
    <t>6.</t>
  </si>
  <si>
    <t>Остаток по текущему ремонту на начало периода</t>
  </si>
  <si>
    <t>7.</t>
  </si>
  <si>
    <t>Начислено  за текущий ремонт жилого помещения, всего:</t>
  </si>
  <si>
    <t>за текущий ремонт</t>
  </si>
  <si>
    <t>8.</t>
  </si>
  <si>
    <t>Выполнено работ (оказано услуг) по текущему ремонту общего имущества, всего:</t>
  </si>
  <si>
    <t>Произведена замена насоса циркуляции отопления Насос цирк. Валтек 25/60-180 2ч. НЗ 14731. ТЕКУЩИЙ РЕМОНТ</t>
  </si>
  <si>
    <t>Замена цирк. насоса отопления пом магазина. Насос Valtek 25/60 180 - 2шт. 3ч НЗ14963. ТЕКУЩИЙ РЕМОНТ</t>
  </si>
  <si>
    <t>Ремонт лифтового оборудования (замена башмаков, ремонт освещения). ТЕКУЩИЙ РЕМОНТ</t>
  </si>
  <si>
    <t>10.</t>
  </si>
  <si>
    <t>Остаток по текущему ремонту на конец период (без учета задолженности населения)</t>
  </si>
  <si>
    <t>Платежная дисциплина</t>
  </si>
  <si>
    <t>11.</t>
  </si>
  <si>
    <t>Задолженность/переплата собственников/потребителей на начало года</t>
  </si>
  <si>
    <t>12.</t>
  </si>
  <si>
    <t>Начислено собственникам/потребителям всего:</t>
  </si>
  <si>
    <t>Газ на отопление нежилых помещ.</t>
  </si>
  <si>
    <t xml:space="preserve">КРСОИ водоотведение </t>
  </si>
  <si>
    <t>КРСОИ холодное водоснабжение</t>
  </si>
  <si>
    <t>КРСОИ электроэнергия</t>
  </si>
  <si>
    <t>Содержание жилфонда</t>
  </si>
  <si>
    <t>Управление МКД</t>
  </si>
  <si>
    <t>Пени</t>
  </si>
  <si>
    <t>13.</t>
  </si>
  <si>
    <t>Оплачено собственникам/потребителям всего:</t>
  </si>
  <si>
    <t>14.</t>
  </si>
  <si>
    <t>Задолженность/переплата собственников/потребителей на конец года</t>
  </si>
  <si>
    <t>Директор ООО "ГРАДЪ"   ____________________   Маслова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</si>
</sst>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Arial"/>
      <charset val="204"/>
    </font>
    <font>
      <b/>
      <sz val="11"/>
      <name val="Calibri"/>
      <charset val="204"/>
      <scheme val="minor"/>
    </font>
    <font>
      <b/>
      <sz val="9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Fill="1" applyAlignment="1">
      <alignment wrapText="1"/>
    </xf>
    <xf numFmtId="4" fontId="0" fillId="0" borderId="0" xfId="0" applyNumberFormat="1" applyFill="1" applyAlignment="1">
      <alignment wrapText="1"/>
    </xf>
    <xf numFmtId="0" fontId="1" fillId="0" borderId="1" xfId="0" applyFont="1" applyFill="1" applyBorder="1" applyAlignment="1">
      <alignment wrapText="1"/>
    </xf>
    <xf numFmtId="4" fontId="1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4" fontId="2" fillId="2" borderId="1" xfId="1" applyNumberFormat="1" applyFont="1" applyFill="1" applyBorder="1" applyAlignment="1">
      <alignment horizontal="right" vertical="top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1" xfId="0" applyBorder="1"/>
    <xf numFmtId="4" fontId="0" fillId="0" borderId="2" xfId="0" applyNumberFormat="1" applyBorder="1"/>
    <xf numFmtId="4" fontId="0" fillId="0" borderId="1" xfId="0" applyNumberFormat="1" applyBorder="1"/>
    <xf numFmtId="4" fontId="3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ill="1" applyBorder="1" applyAlignment="1">
      <alignment horizontal="right"/>
    </xf>
    <xf numFmtId="0" fontId="5" fillId="0" borderId="1" xfId="0" applyFont="1" applyFill="1" applyBorder="1" applyAlignment="1">
      <alignment horizontal="left" vertical="center"/>
    </xf>
    <xf numFmtId="4" fontId="0" fillId="0" borderId="1" xfId="0" applyNumberFormat="1" applyFill="1" applyBorder="1" applyAlignment="1">
      <alignment horizontal="right" vertical="center" wrapText="1"/>
    </xf>
    <xf numFmtId="0" fontId="0" fillId="0" borderId="1" xfId="0" applyFill="1" applyBorder="1"/>
    <xf numFmtId="4" fontId="0" fillId="0" borderId="0" xfId="0" applyNumberFormat="1" applyFill="1"/>
    <xf numFmtId="4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topLeftCell="A60" workbookViewId="0">
      <selection activeCell="D81" sqref="D81"/>
    </sheetView>
  </sheetViews>
  <sheetFormatPr defaultColWidth="9" defaultRowHeight="14.4"/>
  <cols>
    <col min="1" max="1" width="10.21875" customWidth="1"/>
    <col min="2" max="2" width="61.44140625" customWidth="1"/>
    <col min="3" max="3" width="22.6640625" style="1" customWidth="1"/>
    <col min="4" max="4" width="16.21875" customWidth="1"/>
    <col min="5" max="5" width="17.88671875" customWidth="1"/>
    <col min="6" max="6" width="12" customWidth="1"/>
  </cols>
  <sheetData>
    <row r="1" spans="1:3">
      <c r="A1" s="2"/>
      <c r="B1" s="21" t="s">
        <v>0</v>
      </c>
      <c r="C1" s="21"/>
    </row>
    <row r="2" spans="1:3">
      <c r="A2" s="2"/>
      <c r="B2" s="21" t="s">
        <v>1</v>
      </c>
      <c r="C2" s="21"/>
    </row>
    <row r="3" spans="1:3">
      <c r="A3" s="2"/>
      <c r="B3" s="21" t="s">
        <v>2</v>
      </c>
      <c r="C3" s="21"/>
    </row>
    <row r="4" spans="1:3">
      <c r="A4" s="2"/>
      <c r="B4" s="21" t="s">
        <v>3</v>
      </c>
      <c r="C4" s="21"/>
    </row>
    <row r="5" spans="1:3">
      <c r="A5" s="2"/>
      <c r="B5" s="2"/>
      <c r="C5" s="3"/>
    </row>
    <row r="6" spans="1:3">
      <c r="A6" s="2"/>
      <c r="B6" s="2"/>
      <c r="C6" s="3"/>
    </row>
    <row r="7" spans="1:3">
      <c r="A7" s="22" t="s">
        <v>4</v>
      </c>
      <c r="B7" s="22"/>
      <c r="C7" s="22"/>
    </row>
    <row r="8" spans="1:3">
      <c r="A8" s="22" t="s">
        <v>5</v>
      </c>
      <c r="B8" s="22"/>
      <c r="C8" s="22"/>
    </row>
    <row r="9" spans="1:3">
      <c r="A9" s="22" t="s">
        <v>6</v>
      </c>
      <c r="B9" s="22"/>
      <c r="C9" s="22"/>
    </row>
    <row r="10" spans="1:3">
      <c r="A10" s="22" t="s">
        <v>7</v>
      </c>
      <c r="B10" s="22"/>
      <c r="C10" s="22"/>
    </row>
    <row r="11" spans="1:3">
      <c r="A11" s="2"/>
      <c r="B11" s="2"/>
      <c r="C11" s="3"/>
    </row>
    <row r="12" spans="1:3">
      <c r="A12" s="4" t="s">
        <v>8</v>
      </c>
      <c r="B12" s="4" t="s">
        <v>9</v>
      </c>
      <c r="C12" s="5" t="s">
        <v>10</v>
      </c>
    </row>
    <row r="13" spans="1:3">
      <c r="A13" s="23" t="s">
        <v>11</v>
      </c>
      <c r="B13" s="23"/>
      <c r="C13" s="23"/>
    </row>
    <row r="14" spans="1:3">
      <c r="A14" s="23" t="s">
        <v>12</v>
      </c>
      <c r="B14" s="23"/>
      <c r="C14" s="23"/>
    </row>
    <row r="15" spans="1:3">
      <c r="A15" s="4" t="s">
        <v>13</v>
      </c>
      <c r="B15" s="4" t="s">
        <v>14</v>
      </c>
      <c r="C15" s="5">
        <v>-1516112.9</v>
      </c>
    </row>
    <row r="16" spans="1:3">
      <c r="A16" s="4" t="s">
        <v>15</v>
      </c>
      <c r="B16" s="4" t="s">
        <v>16</v>
      </c>
      <c r="C16" s="5">
        <f>C18</f>
        <v>818078.58</v>
      </c>
    </row>
    <row r="17" spans="1:6">
      <c r="A17" s="6"/>
      <c r="B17" s="6" t="s">
        <v>17</v>
      </c>
      <c r="C17" s="7"/>
    </row>
    <row r="18" spans="1:6">
      <c r="A18" s="6"/>
      <c r="B18" s="6" t="s">
        <v>18</v>
      </c>
      <c r="C18" s="8">
        <f>C77</f>
        <v>818078.58</v>
      </c>
    </row>
    <row r="19" spans="1:6" ht="28.8">
      <c r="A19" s="4" t="s">
        <v>19</v>
      </c>
      <c r="B19" s="4" t="s">
        <v>20</v>
      </c>
      <c r="C19" s="5">
        <f>SUM(C20:C58)</f>
        <v>1036910.68</v>
      </c>
      <c r="F19" s="1"/>
    </row>
    <row r="20" spans="1:6">
      <c r="A20" s="4"/>
      <c r="B20" s="9" t="s">
        <v>21</v>
      </c>
      <c r="C20" s="10">
        <v>57600</v>
      </c>
    </row>
    <row r="21" spans="1:6">
      <c r="A21" s="4"/>
      <c r="B21" s="9" t="s">
        <v>22</v>
      </c>
      <c r="C21" s="10">
        <v>129600</v>
      </c>
    </row>
    <row r="22" spans="1:6">
      <c r="A22" s="4"/>
      <c r="B22" s="9" t="s">
        <v>23</v>
      </c>
      <c r="C22" s="10">
        <v>40500</v>
      </c>
    </row>
    <row r="23" spans="1:6">
      <c r="A23" s="4"/>
      <c r="B23" s="9" t="s">
        <v>24</v>
      </c>
      <c r="C23" s="10">
        <v>4000</v>
      </c>
    </row>
    <row r="24" spans="1:6" ht="28.8">
      <c r="A24" s="4"/>
      <c r="B24" s="9" t="s">
        <v>25</v>
      </c>
      <c r="C24" s="10">
        <v>4000</v>
      </c>
    </row>
    <row r="25" spans="1:6" ht="28.8">
      <c r="A25" s="4"/>
      <c r="B25" s="9" t="s">
        <v>26</v>
      </c>
      <c r="C25" s="10">
        <v>8100</v>
      </c>
      <c r="E25" s="1"/>
    </row>
    <row r="26" spans="1:6" ht="28.8">
      <c r="A26" s="4"/>
      <c r="B26" s="9" t="s">
        <v>27</v>
      </c>
      <c r="C26" s="10">
        <v>66000</v>
      </c>
    </row>
    <row r="27" spans="1:6">
      <c r="A27" s="4"/>
      <c r="B27" s="9" t="s">
        <v>28</v>
      </c>
      <c r="C27" s="10">
        <v>33000</v>
      </c>
    </row>
    <row r="28" spans="1:6">
      <c r="A28" s="4"/>
      <c r="B28" s="9" t="s">
        <v>29</v>
      </c>
      <c r="C28" s="10">
        <v>118800</v>
      </c>
      <c r="E28" s="1"/>
    </row>
    <row r="29" spans="1:6" ht="28.8">
      <c r="A29" s="4"/>
      <c r="B29" s="9" t="s">
        <v>30</v>
      </c>
      <c r="C29" s="10">
        <v>25000</v>
      </c>
    </row>
    <row r="30" spans="1:6" ht="28.8">
      <c r="A30" s="4"/>
      <c r="B30" s="9" t="s">
        <v>31</v>
      </c>
      <c r="C30" s="10">
        <v>20000</v>
      </c>
    </row>
    <row r="31" spans="1:6">
      <c r="A31" s="4"/>
      <c r="B31" s="9" t="s">
        <v>32</v>
      </c>
      <c r="C31" s="10">
        <v>28000</v>
      </c>
    </row>
    <row r="32" spans="1:6">
      <c r="A32" s="4"/>
      <c r="B32" s="9" t="s">
        <v>33</v>
      </c>
      <c r="C32" s="10">
        <v>0</v>
      </c>
    </row>
    <row r="33" spans="1:3">
      <c r="A33" s="4"/>
      <c r="B33" s="9" t="s">
        <v>34</v>
      </c>
      <c r="C33" s="10">
        <v>8000</v>
      </c>
    </row>
    <row r="34" spans="1:3">
      <c r="A34" s="4"/>
      <c r="B34" s="9" t="s">
        <v>35</v>
      </c>
      <c r="C34" s="10">
        <v>6000</v>
      </c>
    </row>
    <row r="35" spans="1:3">
      <c r="A35" s="4"/>
      <c r="B35" s="9" t="s">
        <v>36</v>
      </c>
      <c r="C35" s="10">
        <v>103831.32</v>
      </c>
    </row>
    <row r="36" spans="1:3">
      <c r="A36" s="4"/>
      <c r="B36" s="9" t="s">
        <v>37</v>
      </c>
      <c r="C36" s="10">
        <v>1000</v>
      </c>
    </row>
    <row r="37" spans="1:3">
      <c r="A37" s="4"/>
      <c r="B37" s="9" t="s">
        <v>38</v>
      </c>
      <c r="C37" s="10">
        <v>1000</v>
      </c>
    </row>
    <row r="38" spans="1:3">
      <c r="A38" s="4"/>
      <c r="B38" s="9" t="s">
        <v>39</v>
      </c>
      <c r="C38" s="10">
        <v>1000</v>
      </c>
    </row>
    <row r="39" spans="1:3">
      <c r="A39" s="4"/>
      <c r="B39" s="9" t="s">
        <v>40</v>
      </c>
      <c r="C39" s="10">
        <v>1000</v>
      </c>
    </row>
    <row r="40" spans="1:3">
      <c r="A40" s="4"/>
      <c r="B40" s="9" t="s">
        <v>41</v>
      </c>
      <c r="C40" s="10">
        <v>1000</v>
      </c>
    </row>
    <row r="41" spans="1:3">
      <c r="A41" s="4"/>
      <c r="B41" s="9" t="s">
        <v>42</v>
      </c>
      <c r="C41" s="10">
        <v>1000</v>
      </c>
    </row>
    <row r="42" spans="1:3" ht="28.8">
      <c r="A42" s="4"/>
      <c r="B42" s="9" t="s">
        <v>43</v>
      </c>
      <c r="C42" s="10">
        <v>0</v>
      </c>
    </row>
    <row r="43" spans="1:3">
      <c r="A43" s="11"/>
      <c r="B43" s="9" t="s">
        <v>44</v>
      </c>
      <c r="C43" s="10">
        <v>35000</v>
      </c>
    </row>
    <row r="44" spans="1:3">
      <c r="A44" s="11"/>
      <c r="B44" s="9" t="s">
        <v>45</v>
      </c>
      <c r="C44" s="10">
        <v>259200</v>
      </c>
    </row>
    <row r="45" spans="1:3">
      <c r="A45" s="11"/>
      <c r="B45" s="9" t="s">
        <v>46</v>
      </c>
      <c r="C45" s="12">
        <v>5153.74</v>
      </c>
    </row>
    <row r="46" spans="1:3" ht="28.8">
      <c r="A46" s="11"/>
      <c r="B46" s="9" t="s">
        <v>47</v>
      </c>
      <c r="C46" s="13">
        <v>1000</v>
      </c>
    </row>
    <row r="47" spans="1:3">
      <c r="A47" s="11"/>
      <c r="B47" s="9" t="s">
        <v>48</v>
      </c>
      <c r="C47" s="13">
        <v>321</v>
      </c>
    </row>
    <row r="48" spans="1:3" ht="28.8">
      <c r="A48" s="11"/>
      <c r="B48" s="9" t="s">
        <v>49</v>
      </c>
      <c r="C48" s="13">
        <v>1349</v>
      </c>
    </row>
    <row r="49" spans="1:5">
      <c r="A49" s="11"/>
      <c r="B49" s="9" t="s">
        <v>50</v>
      </c>
      <c r="C49" s="13">
        <v>191</v>
      </c>
    </row>
    <row r="50" spans="1:5">
      <c r="A50" s="11"/>
      <c r="B50" s="9" t="s">
        <v>51</v>
      </c>
      <c r="C50" s="13">
        <v>-232</v>
      </c>
    </row>
    <row r="51" spans="1:5" ht="28.8">
      <c r="A51" s="11"/>
      <c r="B51" s="9" t="s">
        <v>52</v>
      </c>
      <c r="C51" s="13">
        <v>2439</v>
      </c>
    </row>
    <row r="52" spans="1:5">
      <c r="A52" s="11"/>
      <c r="B52" s="9" t="s">
        <v>53</v>
      </c>
      <c r="C52" s="13">
        <v>21600</v>
      </c>
    </row>
    <row r="53" spans="1:5">
      <c r="A53" s="11"/>
      <c r="B53" s="9" t="s">
        <v>54</v>
      </c>
      <c r="C53" s="13">
        <v>553</v>
      </c>
    </row>
    <row r="54" spans="1:5">
      <c r="A54" s="11"/>
      <c r="B54" s="9" t="s">
        <v>55</v>
      </c>
      <c r="C54" s="13">
        <v>2944</v>
      </c>
    </row>
    <row r="55" spans="1:5">
      <c r="A55" s="11"/>
      <c r="B55" s="9" t="s">
        <v>56</v>
      </c>
      <c r="C55" s="13">
        <v>6630.37</v>
      </c>
    </row>
    <row r="56" spans="1:5">
      <c r="A56" s="11"/>
      <c r="B56" s="9" t="s">
        <v>57</v>
      </c>
      <c r="C56" s="13">
        <v>8290.25</v>
      </c>
    </row>
    <row r="57" spans="1:5">
      <c r="A57" s="11"/>
      <c r="B57" s="9" t="s">
        <v>58</v>
      </c>
      <c r="C57" s="13">
        <v>23392</v>
      </c>
    </row>
    <row r="58" spans="1:5" ht="28.8">
      <c r="A58" s="11"/>
      <c r="B58" s="9" t="s">
        <v>59</v>
      </c>
      <c r="C58" s="13">
        <v>10648</v>
      </c>
    </row>
    <row r="59" spans="1:5" ht="28.8">
      <c r="A59" s="4" t="s">
        <v>60</v>
      </c>
      <c r="B59" s="4" t="s">
        <v>61</v>
      </c>
      <c r="C59" s="14">
        <f>C15+C16-C19</f>
        <v>-1734945</v>
      </c>
    </row>
    <row r="60" spans="1:5" ht="28.8">
      <c r="A60" s="4" t="s">
        <v>62</v>
      </c>
      <c r="B60" s="4" t="s">
        <v>63</v>
      </c>
      <c r="C60" s="5"/>
    </row>
    <row r="61" spans="1:5">
      <c r="A61" s="23" t="s">
        <v>64</v>
      </c>
      <c r="B61" s="23"/>
      <c r="C61" s="23"/>
    </row>
    <row r="62" spans="1:5">
      <c r="A62" s="4" t="s">
        <v>65</v>
      </c>
      <c r="B62" s="4" t="s">
        <v>66</v>
      </c>
      <c r="C62" s="5">
        <v>2024118.99</v>
      </c>
    </row>
    <row r="63" spans="1:5">
      <c r="A63" s="4" t="s">
        <v>67</v>
      </c>
      <c r="B63" s="4" t="s">
        <v>68</v>
      </c>
      <c r="C63" s="15">
        <f>C78</f>
        <v>338155.2</v>
      </c>
    </row>
    <row r="64" spans="1:5">
      <c r="A64" s="6"/>
      <c r="B64" s="6" t="s">
        <v>69</v>
      </c>
      <c r="C64" s="16"/>
      <c r="E64" s="1"/>
    </row>
    <row r="65" spans="1:6" ht="28.8">
      <c r="A65" s="4" t="s">
        <v>70</v>
      </c>
      <c r="B65" s="4" t="s">
        <v>71</v>
      </c>
      <c r="C65" s="5">
        <f>C66+C67+C68</f>
        <v>57761.599999999999</v>
      </c>
    </row>
    <row r="66" spans="1:6" ht="28.8">
      <c r="A66" s="11"/>
      <c r="B66" s="9" t="s">
        <v>72</v>
      </c>
      <c r="C66" s="13">
        <v>20229</v>
      </c>
    </row>
    <row r="67" spans="1:6" ht="28.8">
      <c r="A67" s="11"/>
      <c r="B67" s="9" t="s">
        <v>73</v>
      </c>
      <c r="C67" s="13">
        <v>23819</v>
      </c>
    </row>
    <row r="68" spans="1:6" ht="28.8">
      <c r="A68" s="11"/>
      <c r="B68" s="9" t="s">
        <v>74</v>
      </c>
      <c r="C68" s="13">
        <v>13713.6</v>
      </c>
    </row>
    <row r="69" spans="1:6" ht="28.8">
      <c r="A69" s="4" t="s">
        <v>75</v>
      </c>
      <c r="B69" s="4" t="s">
        <v>76</v>
      </c>
      <c r="C69" s="5">
        <f>C62+C63-C65</f>
        <v>2304512.59</v>
      </c>
      <c r="E69" s="1"/>
    </row>
    <row r="70" spans="1:6">
      <c r="A70" s="23" t="s">
        <v>77</v>
      </c>
      <c r="B70" s="23"/>
      <c r="C70" s="23"/>
    </row>
    <row r="71" spans="1:6" ht="28.8">
      <c r="A71" s="4" t="s">
        <v>78</v>
      </c>
      <c r="B71" s="4" t="s">
        <v>79</v>
      </c>
      <c r="C71" s="5">
        <v>-1276022.46</v>
      </c>
      <c r="D71" s="1"/>
    </row>
    <row r="72" spans="1:6">
      <c r="A72" s="4" t="s">
        <v>80</v>
      </c>
      <c r="B72" s="4" t="s">
        <v>81</v>
      </c>
      <c r="C72" s="5">
        <f>SUM(C73:C80)</f>
        <v>3025374.06</v>
      </c>
      <c r="D72" s="1"/>
      <c r="E72" s="1"/>
      <c r="F72" s="1"/>
    </row>
    <row r="73" spans="1:6">
      <c r="A73" s="4"/>
      <c r="B73" s="17" t="s">
        <v>82</v>
      </c>
      <c r="C73" s="18">
        <v>300749.63</v>
      </c>
      <c r="D73" s="1"/>
      <c r="F73" s="1"/>
    </row>
    <row r="74" spans="1:6">
      <c r="A74" s="4"/>
      <c r="B74" s="19" t="s">
        <v>83</v>
      </c>
      <c r="C74" s="16">
        <v>150989.71</v>
      </c>
      <c r="D74" s="1"/>
      <c r="F74" s="1"/>
    </row>
    <row r="75" spans="1:6">
      <c r="A75" s="4"/>
      <c r="B75" s="19" t="s">
        <v>84</v>
      </c>
      <c r="C75" s="16">
        <v>226106.88</v>
      </c>
      <c r="D75" s="1"/>
      <c r="F75" s="1"/>
    </row>
    <row r="76" spans="1:6">
      <c r="A76" s="4"/>
      <c r="B76" s="19" t="s">
        <v>85</v>
      </c>
      <c r="C76" s="16">
        <v>301137.32</v>
      </c>
      <c r="D76" s="1"/>
      <c r="F76" s="1"/>
    </row>
    <row r="77" spans="1:6">
      <c r="A77" s="4"/>
      <c r="B77" s="19" t="s">
        <v>86</v>
      </c>
      <c r="C77" s="16">
        <v>818078.58</v>
      </c>
      <c r="D77" s="1"/>
      <c r="F77" s="1"/>
    </row>
    <row r="78" spans="1:6">
      <c r="A78" s="4"/>
      <c r="B78" s="19" t="s">
        <v>64</v>
      </c>
      <c r="C78" s="16">
        <v>338155.2</v>
      </c>
      <c r="D78" s="1"/>
      <c r="F78" s="1"/>
    </row>
    <row r="79" spans="1:6">
      <c r="A79" s="4"/>
      <c r="B79" s="19" t="s">
        <v>87</v>
      </c>
      <c r="C79" s="16">
        <v>832988.98</v>
      </c>
      <c r="D79" s="1"/>
      <c r="F79" s="1"/>
    </row>
    <row r="80" spans="1:6">
      <c r="A80" s="4"/>
      <c r="B80" s="19" t="s">
        <v>88</v>
      </c>
      <c r="C80" s="16">
        <v>57167.76</v>
      </c>
      <c r="D80" s="1"/>
      <c r="F80" s="1"/>
    </row>
    <row r="81" spans="1:6">
      <c r="A81" s="4" t="s">
        <v>89</v>
      </c>
      <c r="B81" s="4" t="s">
        <v>90</v>
      </c>
      <c r="C81" s="5">
        <v>3328929.01</v>
      </c>
      <c r="D81" s="20"/>
      <c r="F81" s="1"/>
    </row>
    <row r="82" spans="1:6" ht="28.8">
      <c r="A82" s="4" t="s">
        <v>91</v>
      </c>
      <c r="B82" s="4" t="s">
        <v>92</v>
      </c>
      <c r="C82" s="5">
        <f>C71+C81-C72</f>
        <v>-972467.51</v>
      </c>
      <c r="D82" s="1"/>
      <c r="E82" s="1"/>
    </row>
    <row r="83" spans="1:6">
      <c r="A83" s="2"/>
      <c r="B83" s="2"/>
      <c r="C83" s="3"/>
    </row>
    <row r="84" spans="1:6">
      <c r="A84" s="24" t="s">
        <v>93</v>
      </c>
      <c r="B84" s="24"/>
      <c r="C84" s="24"/>
      <c r="D84" s="1"/>
    </row>
  </sheetData>
  <mergeCells count="13">
    <mergeCell ref="A61:C61"/>
    <mergeCell ref="A70:C70"/>
    <mergeCell ref="A84:C84"/>
    <mergeCell ref="A8:C8"/>
    <mergeCell ref="A9:C9"/>
    <mergeCell ref="A10:C10"/>
    <mergeCell ref="A13:C13"/>
    <mergeCell ref="A14:C14"/>
    <mergeCell ref="B1:C1"/>
    <mergeCell ref="B2:C2"/>
    <mergeCell ref="B3:C3"/>
    <mergeCell ref="B4:C4"/>
    <mergeCell ref="A7:C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2026-09-03T07:35:11Z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52929CC6026046F7A6E88A9CE04509FE_12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